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3 31 953р Деком, Дер. город, Конвейер, Судоремонтников\Лот №3 Судоремонтников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F37" i="3" l="1"/>
  <c r="F36" i="3"/>
  <c r="E36" i="3"/>
  <c r="D35" i="3"/>
  <c r="D36" i="3"/>
  <c r="C8" i="3"/>
  <c r="C13" i="3"/>
  <c r="C23" i="3"/>
  <c r="C27" i="3"/>
  <c r="D20" i="3" l="1"/>
  <c r="D34" i="3"/>
  <c r="D32" i="3"/>
  <c r="D31" i="3"/>
  <c r="D30" i="3"/>
  <c r="D29" i="3"/>
  <c r="D28" i="3"/>
  <c r="D26" i="3"/>
  <c r="D25" i="3"/>
  <c r="D24" i="3"/>
  <c r="D19" i="3"/>
  <c r="D18" i="3"/>
  <c r="D17" i="3"/>
  <c r="D16" i="3"/>
  <c r="D15" i="3"/>
  <c r="D14" i="3"/>
  <c r="D9" i="3"/>
  <c r="D8" i="3" s="1"/>
  <c r="D27" i="3" l="1"/>
  <c r="D23" i="3"/>
  <c r="D13" i="3"/>
  <c r="D38" i="3" l="1"/>
</calcChain>
</file>

<file path=xl/sharedStrings.xml><?xml version="1.0" encoding="utf-8"?>
<sst xmlns="http://schemas.openxmlformats.org/spreadsheetml/2006/main" count="67" uniqueCount="62">
  <si>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</si>
  <si>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</si>
  <si>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</si>
  <si>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</si>
  <si>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</si>
  <si>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</si>
  <si>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</si>
  <si>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</si>
  <si>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</si>
  <si>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</si>
  <si>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</si>
  <si>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</si>
  <si>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</si>
  <si>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</si>
  <si>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</si>
  <si>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</si>
  <si>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</si>
  <si>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</si>
  <si>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</si>
  <si>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</si>
  <si>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</si>
  <si>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9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</si>
  <si>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</si>
  <si>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</si>
  <si>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1 раз в год</t>
  </si>
  <si>
    <t>постоянно</t>
  </si>
  <si>
    <t xml:space="preserve">Перечень обязательных работ, услуг </t>
  </si>
  <si>
    <t>раз(а) в неделю</t>
  </si>
  <si>
    <t>2 раз(а) в год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</si>
  <si>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</si>
  <si>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</si>
  <si>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</si>
  <si>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</si>
  <si>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</si>
  <si>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</si>
  <si>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</si>
  <si>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</si>
  <si>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</si>
  <si>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</si>
  <si>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</si>
  <si>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</si>
  <si>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</si>
  <si>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</si>
  <si>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</si>
  <si>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</si>
  <si>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</si>
  <si>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</si>
  <si>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</si>
  <si>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</si>
  <si>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</si>
  <si>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</si>
  <si>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</si>
  <si>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</si>
  <si>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</si>
  <si>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>Проведение технической инвентаризации,                           2500 руб.                                         В тарифе распределяется на площадь жилых помещений в МКД</t>
  </si>
  <si>
    <t>МВК   деревянный не благоустроенный без канализации,  с печным отоплением (без центр отопления)</t>
  </si>
  <si>
    <t xml:space="preserve"> </t>
  </si>
  <si>
    <t>Приложение № 2</t>
  </si>
  <si>
    <t xml:space="preserve"> извещению и документации </t>
  </si>
  <si>
    <t>о проведении открытого конкурса</t>
  </si>
  <si>
    <t>СУДОРЕМОНТНИКОВ ул.</t>
  </si>
  <si>
    <t>Лот № 3 Жилой район  Исакогорский и Цигломенский  тер.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</si>
</sst>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/>
    <xf numFmtId="4" fontId="13" fillId="2" borderId="1" xfId="0" applyNumberFormat="1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0" borderId="0" xfId="0" applyFont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" fontId="7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4" fillId="3" borderId="1" xfId="0" applyNumberFormat="1" applyFont="1" applyFill="1" applyBorder="1" applyAlignment="1">
      <alignment horizontal="left" vertical="top"/>
    </xf>
    <xf numFmtId="4" fontId="7" fillId="3" borderId="2" xfId="0" applyNumberFormat="1" applyFont="1" applyFill="1" applyBorder="1" applyAlignment="1">
      <alignment horizontal="left" vertical="top"/>
    </xf>
    <xf numFmtId="4" fontId="4" fillId="3" borderId="2" xfId="0" applyNumberFormat="1" applyFont="1" applyFill="1" applyBorder="1" applyAlignment="1">
      <alignment horizontal="left" vertical="top"/>
    </xf>
    <xf numFmtId="4" fontId="12" fillId="2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2" fillId="0" borderId="0" xfId="0" applyNumberFormat="1" applyFont="1" applyAlignment="1">
      <alignment horizontal="center" vertical="center"/>
    </xf>
    <xf numFmtId="49" fontId="4" fillId="2" borderId="12" xfId="0" applyNumberFormat="1" applyFont="1" applyFill="1" applyBorder="1" applyAlignment="1">
      <alignment horizontal="left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14" fillId="3" borderId="9" xfId="0" applyNumberFormat="1" applyFont="1" applyFill="1" applyBorder="1" applyAlignment="1">
      <alignment horizontal="center" vertical="center" wrapText="1"/>
    </xf>
    <xf numFmtId="4" fontId="14" fillId="3" borderId="10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1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4" fontId="16" fillId="0" borderId="0" xfId="0" applyNumberFormat="1" applyFont="1" applyBorder="1" applyAlignment="1"/>
    <xf numFmtId="0" fontId="16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topLeftCell="A29" zoomScale="86" zoomScaleNormal="100" zoomScaleSheetLayoutView="86" workbookViewId="0">
      <selection activeCell="E35" sqref="E35:F39"/>
    </sheetView>
  </sheetViews>
  <sheetFormatPr defaultRowHeight="12.75" x14ac:dyDescent="0.2"/>
  <cols>
    <col min="1" max="1" width="65" style="5" customWidth="1"/>
    <col min="2" max="2" width="30.28515625" style="18" customWidth="1"/>
    <col min="3" max="3" width="27.140625" style="18" customWidth="1"/>
    <col min="4" max="4" width="20.140625" style="6" customWidth="1"/>
    <col min="9" max="9" width="11.5703125" customWidth="1"/>
    <col min="10" max="10" width="12.5703125" bestFit="1" customWidth="1"/>
    <col min="12" max="12" width="11.5703125" bestFit="1" customWidth="1"/>
  </cols>
  <sheetData>
    <row r="1" spans="1:4" s="1" customFormat="1" ht="16.5" customHeight="1" x14ac:dyDescent="0.25">
      <c r="A1" s="22" t="s">
        <v>16</v>
      </c>
      <c r="B1" s="22"/>
      <c r="C1" s="22"/>
      <c r="D1" s="15" t="s">
        <v>57</v>
      </c>
    </row>
    <row r="2" spans="1:4" s="1" customFormat="1" ht="16.5" customHeight="1" x14ac:dyDescent="0.25">
      <c r="A2" s="22" t="s">
        <v>15</v>
      </c>
      <c r="B2" s="22"/>
      <c r="C2" s="22"/>
      <c r="D2" s="3" t="s">
        <v>58</v>
      </c>
    </row>
    <row r="3" spans="1:4" s="1" customFormat="1" ht="16.5" customHeight="1" x14ac:dyDescent="0.25">
      <c r="A3" s="22" t="s">
        <v>14</v>
      </c>
      <c r="B3" s="22"/>
      <c r="C3" s="22"/>
      <c r="D3" s="3" t="s">
        <v>59</v>
      </c>
    </row>
    <row r="4" spans="1:4" s="1" customFormat="1" ht="16.5" customHeight="1" x14ac:dyDescent="0.2">
      <c r="A4" s="22" t="s">
        <v>13</v>
      </c>
      <c r="B4" s="22"/>
      <c r="C4" s="22"/>
      <c r="D4" s="6"/>
    </row>
    <row r="5" spans="1:4" s="1" customFormat="1" x14ac:dyDescent="0.2">
      <c r="A5" s="4" t="s">
        <v>61</v>
      </c>
      <c r="B5" s="18" t="s">
        <v>56</v>
      </c>
      <c r="C5" s="18"/>
      <c r="D5" s="6"/>
    </row>
    <row r="6" spans="1:4" s="7" customFormat="1" ht="71.25" customHeight="1" x14ac:dyDescent="0.2">
      <c r="A6" s="50" t="s">
        <v>26</v>
      </c>
      <c r="B6" s="52" t="s">
        <v>12</v>
      </c>
      <c r="C6" s="54" t="s">
        <v>55</v>
      </c>
      <c r="D6" s="49" t="s">
        <v>60</v>
      </c>
    </row>
    <row r="7" spans="1:4" s="7" customFormat="1" ht="22.5" customHeight="1" x14ac:dyDescent="0.2">
      <c r="A7" s="51"/>
      <c r="B7" s="53"/>
      <c r="C7" s="55"/>
      <c r="D7" s="49" t="s">
        <v>21</v>
      </c>
    </row>
    <row r="8" spans="1:4" s="1" customFormat="1" ht="12.75" customHeight="1" x14ac:dyDescent="0.2">
      <c r="A8" s="35" t="s">
        <v>11</v>
      </c>
      <c r="B8" s="36"/>
      <c r="C8" s="28">
        <f>SUM(C9:C12)</f>
        <v>0</v>
      </c>
      <c r="D8" s="11">
        <f>SUM(D9:D11)</f>
        <v>0</v>
      </c>
    </row>
    <row r="9" spans="1:4" s="1" customFormat="1" ht="12.75" customHeight="1" x14ac:dyDescent="0.2">
      <c r="A9" s="37" t="s">
        <v>17</v>
      </c>
      <c r="B9" s="27" t="s">
        <v>31</v>
      </c>
      <c r="C9" s="27">
        <v>0</v>
      </c>
      <c r="D9" s="11">
        <f>SUM(D10:D12)</f>
        <v>0</v>
      </c>
    </row>
    <row r="10" spans="1:4" s="1" customFormat="1" ht="27.75" customHeight="1" x14ac:dyDescent="0.2">
      <c r="A10" s="38" t="s">
        <v>22</v>
      </c>
      <c r="B10" s="27" t="s">
        <v>31</v>
      </c>
      <c r="C10" s="27">
        <v>0</v>
      </c>
      <c r="D10" s="9">
        <v>0</v>
      </c>
    </row>
    <row r="11" spans="1:4" s="1" customFormat="1" x14ac:dyDescent="0.2">
      <c r="A11" s="37" t="s">
        <v>32</v>
      </c>
      <c r="B11" s="27" t="s">
        <v>27</v>
      </c>
      <c r="C11" s="27">
        <v>0</v>
      </c>
      <c r="D11" s="9">
        <v>0</v>
      </c>
    </row>
    <row r="12" spans="1:4" s="1" customFormat="1" x14ac:dyDescent="0.2">
      <c r="A12" s="37" t="s">
        <v>33</v>
      </c>
      <c r="B12" s="27" t="s">
        <v>34</v>
      </c>
      <c r="C12" s="27">
        <v>0</v>
      </c>
      <c r="D12" s="9">
        <v>0</v>
      </c>
    </row>
    <row r="13" spans="1:4" s="1" customFormat="1" ht="23.85" customHeight="1" x14ac:dyDescent="0.2">
      <c r="A13" s="39" t="s">
        <v>10</v>
      </c>
      <c r="B13" s="36"/>
      <c r="C13" s="28">
        <f>SUM(C14:C20)</f>
        <v>9.4499999999999993</v>
      </c>
      <c r="D13" s="8">
        <f>SUM(D14:D20)</f>
        <v>70466.760000000009</v>
      </c>
    </row>
    <row r="14" spans="1:4" s="1" customFormat="1" x14ac:dyDescent="0.2">
      <c r="A14" s="37" t="s">
        <v>35</v>
      </c>
      <c r="B14" s="27" t="s">
        <v>18</v>
      </c>
      <c r="C14" s="27">
        <v>0.39</v>
      </c>
      <c r="D14" s="9">
        <f>$C$14*12*D37</f>
        <v>2908.1519999999996</v>
      </c>
    </row>
    <row r="15" spans="1:4" s="1" customFormat="1" x14ac:dyDescent="0.2">
      <c r="A15" s="37" t="s">
        <v>36</v>
      </c>
      <c r="B15" s="27" t="s">
        <v>9</v>
      </c>
      <c r="C15" s="27">
        <v>0.7</v>
      </c>
      <c r="D15" s="9">
        <f>$C$15*12*D37</f>
        <v>5219.7599999999993</v>
      </c>
    </row>
    <row r="16" spans="1:4" s="1" customFormat="1" x14ac:dyDescent="0.2">
      <c r="A16" s="37" t="s">
        <v>37</v>
      </c>
      <c r="B16" s="27" t="s">
        <v>19</v>
      </c>
      <c r="C16" s="27">
        <v>0.38</v>
      </c>
      <c r="D16" s="9">
        <f>$C$16*12*D37</f>
        <v>2833.5840000000003</v>
      </c>
    </row>
    <row r="17" spans="1:4" s="1" customFormat="1" ht="57.75" customHeight="1" x14ac:dyDescent="0.2">
      <c r="A17" s="40" t="s">
        <v>38</v>
      </c>
      <c r="B17" s="41" t="s">
        <v>8</v>
      </c>
      <c r="C17" s="27">
        <v>0.54</v>
      </c>
      <c r="D17" s="9">
        <f>$C$17*12*D37</f>
        <v>4026.672</v>
      </c>
    </row>
    <row r="18" spans="1:4" s="1" customFormat="1" ht="38.25" customHeight="1" x14ac:dyDescent="0.2">
      <c r="A18" s="38" t="s">
        <v>39</v>
      </c>
      <c r="B18" s="27" t="s">
        <v>28</v>
      </c>
      <c r="C18" s="27">
        <v>0.06</v>
      </c>
      <c r="D18" s="9">
        <f>$C$18*12*D37</f>
        <v>447.40799999999996</v>
      </c>
    </row>
    <row r="19" spans="1:4" s="1" customFormat="1" x14ac:dyDescent="0.2">
      <c r="A19" s="37" t="s">
        <v>40</v>
      </c>
      <c r="B19" s="42" t="s">
        <v>41</v>
      </c>
      <c r="C19" s="27">
        <v>3.34</v>
      </c>
      <c r="D19" s="9">
        <f>$C$19*12*D37</f>
        <v>24905.712</v>
      </c>
    </row>
    <row r="20" spans="1:4" s="23" customFormat="1" ht="12.75" customHeight="1" x14ac:dyDescent="0.2">
      <c r="A20" s="37" t="s">
        <v>42</v>
      </c>
      <c r="B20" s="27" t="s">
        <v>3</v>
      </c>
      <c r="C20" s="27">
        <v>4.04</v>
      </c>
      <c r="D20" s="9">
        <f>$C$20*D37*12</f>
        <v>30125.472000000002</v>
      </c>
    </row>
    <row r="21" spans="1:4" s="23" customFormat="1" ht="12.75" customHeight="1" x14ac:dyDescent="0.2">
      <c r="A21" s="45"/>
      <c r="B21" s="27"/>
      <c r="C21" s="27"/>
      <c r="D21" s="9"/>
    </row>
    <row r="22" spans="1:4" s="23" customFormat="1" ht="12.75" customHeight="1" x14ac:dyDescent="0.2">
      <c r="A22" s="45"/>
      <c r="B22" s="27"/>
      <c r="C22" s="27"/>
      <c r="D22" s="9"/>
    </row>
    <row r="23" spans="1:4" s="1" customFormat="1" ht="27" customHeight="1" x14ac:dyDescent="0.2">
      <c r="A23" s="39" t="s">
        <v>7</v>
      </c>
      <c r="B23" s="36"/>
      <c r="C23" s="29">
        <f>SUM(C24:C26)</f>
        <v>2.66</v>
      </c>
      <c r="D23" s="10">
        <f>SUM(D24:D26)</f>
        <v>19835.087999999996</v>
      </c>
    </row>
    <row r="24" spans="1:4" s="1" customFormat="1" ht="36" customHeight="1" x14ac:dyDescent="0.2">
      <c r="A24" s="38" t="s">
        <v>43</v>
      </c>
      <c r="B24" s="27" t="s">
        <v>3</v>
      </c>
      <c r="C24" s="27">
        <v>1.1100000000000001</v>
      </c>
      <c r="D24" s="9">
        <f>$C$24*12*D37</f>
        <v>8277.0480000000007</v>
      </c>
    </row>
    <row r="25" spans="1:4" s="1" customFormat="1" ht="71.25" customHeight="1" x14ac:dyDescent="0.2">
      <c r="A25" s="38" t="s">
        <v>44</v>
      </c>
      <c r="B25" s="41" t="s">
        <v>6</v>
      </c>
      <c r="C25" s="27">
        <v>0.14000000000000001</v>
      </c>
      <c r="D25" s="9">
        <f>$C$25*12*D37</f>
        <v>1043.952</v>
      </c>
    </row>
    <row r="26" spans="1:4" s="1" customFormat="1" ht="18" customHeight="1" x14ac:dyDescent="0.2">
      <c r="A26" s="38" t="s">
        <v>45</v>
      </c>
      <c r="B26" s="27" t="s">
        <v>5</v>
      </c>
      <c r="C26" s="27">
        <v>1.41</v>
      </c>
      <c r="D26" s="9">
        <f>$C$26*12*D37</f>
        <v>10514.087999999998</v>
      </c>
    </row>
    <row r="27" spans="1:4" s="1" customFormat="1" ht="24.75" customHeight="1" x14ac:dyDescent="0.2">
      <c r="A27" s="35" t="s">
        <v>4</v>
      </c>
      <c r="B27" s="36"/>
      <c r="C27" s="29">
        <f>SUM(C28:C32)</f>
        <v>4</v>
      </c>
      <c r="D27" s="21">
        <f>SUM(D28:D32)</f>
        <v>29827.199999999997</v>
      </c>
    </row>
    <row r="28" spans="1:4" s="25" customFormat="1" ht="61.5" customHeight="1" x14ac:dyDescent="0.2">
      <c r="A28" s="38" t="s">
        <v>46</v>
      </c>
      <c r="B28" s="41" t="s">
        <v>47</v>
      </c>
      <c r="C28" s="27">
        <v>1.1499999999999999</v>
      </c>
      <c r="D28" s="24">
        <f>$C$28*12*D37</f>
        <v>8575.32</v>
      </c>
    </row>
    <row r="29" spans="1:4" s="1" customFormat="1" ht="63.75" customHeight="1" x14ac:dyDescent="0.2">
      <c r="A29" s="37" t="s">
        <v>48</v>
      </c>
      <c r="B29" s="41" t="s">
        <v>49</v>
      </c>
      <c r="C29" s="27">
        <v>1.48</v>
      </c>
      <c r="D29" s="24">
        <f>$C$29*12*D37</f>
        <v>11036.063999999998</v>
      </c>
    </row>
    <row r="30" spans="1:4" s="1" customFormat="1" ht="40.5" customHeight="1" x14ac:dyDescent="0.2">
      <c r="A30" s="37" t="s">
        <v>50</v>
      </c>
      <c r="B30" s="42" t="s">
        <v>20</v>
      </c>
      <c r="C30" s="27">
        <v>0</v>
      </c>
      <c r="D30" s="24">
        <f>$C$30*12*D37</f>
        <v>0</v>
      </c>
    </row>
    <row r="31" spans="1:4" s="1" customFormat="1" ht="33" customHeight="1" x14ac:dyDescent="0.2">
      <c r="A31" s="37" t="s">
        <v>51</v>
      </c>
      <c r="B31" s="27" t="s">
        <v>3</v>
      </c>
      <c r="C31" s="27">
        <v>0.99</v>
      </c>
      <c r="D31" s="24">
        <f>$C$31*12*D37</f>
        <v>7382.2319999999991</v>
      </c>
    </row>
    <row r="32" spans="1:4" s="1" customFormat="1" x14ac:dyDescent="0.2">
      <c r="A32" s="37" t="s">
        <v>52</v>
      </c>
      <c r="B32" s="27" t="s">
        <v>5</v>
      </c>
      <c r="C32" s="27">
        <v>0.38</v>
      </c>
      <c r="D32" s="24">
        <f>$C$32*12*D37</f>
        <v>2833.5840000000003</v>
      </c>
    </row>
    <row r="33" spans="1:8" s="25" customFormat="1" ht="94.5" customHeight="1" x14ac:dyDescent="0.2">
      <c r="A33" s="43" t="s">
        <v>53</v>
      </c>
      <c r="B33" s="27" t="s">
        <v>24</v>
      </c>
      <c r="C33" s="33" t="s">
        <v>54</v>
      </c>
      <c r="D33" s="26">
        <v>2500</v>
      </c>
    </row>
    <row r="34" spans="1:8" s="1" customFormat="1" x14ac:dyDescent="0.2">
      <c r="A34" s="43" t="s">
        <v>23</v>
      </c>
      <c r="B34" s="27" t="s">
        <v>25</v>
      </c>
      <c r="C34" s="29">
        <v>2.0099999999999998</v>
      </c>
      <c r="D34" s="19">
        <f>$C$34*12*D37</f>
        <v>14988.167999999998</v>
      </c>
    </row>
    <row r="35" spans="1:8" s="1" customFormat="1" x14ac:dyDescent="0.2">
      <c r="A35" s="43" t="s">
        <v>29</v>
      </c>
      <c r="B35" s="27" t="s">
        <v>25</v>
      </c>
      <c r="C35" s="29">
        <v>0.65</v>
      </c>
      <c r="D35" s="34">
        <f>C35*D37*12</f>
        <v>4846.92</v>
      </c>
      <c r="E35" s="56"/>
      <c r="F35" s="56"/>
    </row>
    <row r="36" spans="1:8" s="14" customFormat="1" x14ac:dyDescent="0.2">
      <c r="A36" s="44" t="s">
        <v>2</v>
      </c>
      <c r="B36" s="30"/>
      <c r="C36" s="30"/>
      <c r="D36" s="12">
        <f>D34+D33+D27+D23+D13+D9+D35</f>
        <v>142464.13600000003</v>
      </c>
      <c r="E36" s="57">
        <f>D36/12</f>
        <v>11872.011333333336</v>
      </c>
      <c r="F36" s="57">
        <f>E36*5/100</f>
        <v>593.60056666666674</v>
      </c>
      <c r="H36" s="47"/>
    </row>
    <row r="37" spans="1:8" s="2" customFormat="1" ht="25.5" customHeight="1" x14ac:dyDescent="0.2">
      <c r="A37" s="44" t="s">
        <v>1</v>
      </c>
      <c r="B37" s="30"/>
      <c r="C37" s="31"/>
      <c r="D37" s="46">
        <v>621.4</v>
      </c>
      <c r="E37" s="57"/>
      <c r="F37" s="57">
        <f>D37*70*80/100</f>
        <v>34798.400000000001</v>
      </c>
      <c r="H37" s="48"/>
    </row>
    <row r="38" spans="1:8" s="2" customFormat="1" ht="25.5" customHeight="1" x14ac:dyDescent="0.2">
      <c r="A38" s="32" t="s">
        <v>30</v>
      </c>
      <c r="B38" s="31"/>
      <c r="C38" s="31"/>
      <c r="D38" s="13">
        <f t="shared" ref="D38" si="0">D36 /12/D37</f>
        <v>19.105264456603372</v>
      </c>
      <c r="E38" s="58"/>
      <c r="F38" s="58"/>
    </row>
    <row r="39" spans="1:8" s="2" customFormat="1" ht="15.75" customHeight="1" x14ac:dyDescent="0.2">
      <c r="A39" s="16"/>
      <c r="B39" s="20"/>
      <c r="C39" s="20"/>
      <c r="D39" s="17"/>
      <c r="E39" s="58"/>
      <c r="F39" s="58"/>
    </row>
    <row r="40" spans="1:8" s="2" customFormat="1" ht="25.5" customHeight="1" x14ac:dyDescent="0.2">
      <c r="A40" s="16"/>
      <c r="B40" s="20"/>
      <c r="C40" s="20"/>
      <c r="D40" s="17"/>
    </row>
    <row r="41" spans="1:8" s="1" customFormat="1" ht="12.75" customHeight="1" x14ac:dyDescent="0.2">
      <c r="A41" s="5"/>
      <c r="B41" s="18"/>
      <c r="C41" s="18"/>
      <c r="D41" s="6"/>
    </row>
    <row r="42" spans="1:8" s="1" customFormat="1" ht="12.75" hidden="1" customHeight="1" x14ac:dyDescent="0.2">
      <c r="A42" s="5"/>
      <c r="B42" s="18"/>
      <c r="C42" s="18"/>
      <c r="D42" s="6"/>
    </row>
    <row r="43" spans="1:8" s="1" customFormat="1" x14ac:dyDescent="0.2">
      <c r="A43" s="5"/>
      <c r="B43" s="18"/>
      <c r="C43" s="18"/>
      <c r="D43" s="6"/>
    </row>
    <row r="44" spans="1:8" s="1" customFormat="1" x14ac:dyDescent="0.2">
      <c r="A44" s="5"/>
      <c r="B44" s="18"/>
      <c r="C44" s="18"/>
      <c r="D44" s="6"/>
    </row>
    <row r="45" spans="1:8" s="1" customFormat="1" x14ac:dyDescent="0.2">
      <c r="A45" s="5" t="s">
        <v>0</v>
      </c>
      <c r="B45" s="18"/>
      <c r="C45" s="18"/>
      <c r="D45" s="6"/>
    </row>
    <row r="46" spans="1:8" s="1" customFormat="1" x14ac:dyDescent="0.2">
      <c r="A46" s="5"/>
      <c r="B46" s="18"/>
      <c r="C46" s="18"/>
      <c r="D46" s="6"/>
    </row>
  </sheetData>
  <mergeCells count="3">
    <mergeCell ref="A6:A7"/>
    <mergeCell ref="B6:B7"/>
    <mergeCell ref="C6:C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2017-04-04T09:19:52Z</dcterms:modified>
</cp:coreProperties>
</file>